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E" sheetId="1" r:id="rId1"/>
  </sheets>
  <calcPr calcId="145621"/>
</workbook>
</file>

<file path=xl/calcChain.xml><?xml version="1.0" encoding="utf-8"?>
<calcChain xmlns="http://schemas.openxmlformats.org/spreadsheetml/2006/main">
  <c r="G22" i="1" l="1"/>
  <c r="H21" i="1" s="1"/>
  <c r="D22" i="1"/>
  <c r="E21" i="1" s="1"/>
  <c r="J21" i="1"/>
  <c r="K21" i="1" s="1"/>
  <c r="J20" i="1"/>
  <c r="K20" i="1" s="1"/>
  <c r="J19" i="1"/>
  <c r="K19" i="1" s="1"/>
  <c r="J18" i="1"/>
  <c r="K8" i="1"/>
  <c r="K9" i="1"/>
  <c r="K10" i="1"/>
  <c r="K7" i="1"/>
  <c r="J22" i="1" l="1"/>
  <c r="E19" i="1"/>
  <c r="E18" i="1"/>
  <c r="E20" i="1"/>
  <c r="H18" i="1"/>
  <c r="H19" i="1"/>
  <c r="H20" i="1"/>
  <c r="K18" i="1"/>
  <c r="J8" i="1"/>
  <c r="J9" i="1"/>
  <c r="J10" i="1"/>
  <c r="J7" i="1"/>
  <c r="G11" i="1"/>
  <c r="H8" i="1" s="1"/>
  <c r="D11" i="1"/>
  <c r="E7" i="1" s="1"/>
  <c r="E22" i="1" l="1"/>
  <c r="H22" i="1"/>
  <c r="H9" i="1"/>
  <c r="H10" i="1"/>
  <c r="H7" i="1"/>
  <c r="H11" i="1" s="1"/>
  <c r="E10" i="1"/>
  <c r="E8" i="1"/>
  <c r="E11" i="1" s="1"/>
  <c r="J11" i="1"/>
  <c r="E9" i="1"/>
</calcChain>
</file>

<file path=xl/sharedStrings.xml><?xml version="1.0" encoding="utf-8"?>
<sst xmlns="http://schemas.openxmlformats.org/spreadsheetml/2006/main" count="37" uniqueCount="18">
  <si>
    <t>Cuenta</t>
  </si>
  <si>
    <t>ANÁLISIS ESTRUCTURAL</t>
  </si>
  <si>
    <t>Subcuenta</t>
  </si>
  <si>
    <t>S/</t>
  </si>
  <si>
    <t>%</t>
  </si>
  <si>
    <t>% del Total</t>
  </si>
  <si>
    <t>AÑO 2</t>
  </si>
  <si>
    <t>AÑO 1</t>
  </si>
  <si>
    <t>VARIACIÓN</t>
  </si>
  <si>
    <t>Caja</t>
  </si>
  <si>
    <t>Fondos fijos</t>
  </si>
  <si>
    <t>Cuentas corrientes en instituciones financieras</t>
  </si>
  <si>
    <t>Depósitos en instituciones financieras</t>
  </si>
  <si>
    <t>EFECTIVO Y EQUIVALENTES DE EFECTIVO</t>
  </si>
  <si>
    <t>TOTALES</t>
  </si>
  <si>
    <t>CUENTAS POR COBRAR COMERCIALES – TERCEROS</t>
  </si>
  <si>
    <t>Facturas, boletas y otros comprobantes por cobrar</t>
  </si>
  <si>
    <t>Letras por cobrar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</si>
</sst>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Trellis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43" fontId="0" fillId="0" borderId="15" xfId="1" applyFont="1" applyBorder="1"/>
    <xf numFmtId="43" fontId="0" fillId="0" borderId="17" xfId="1" applyFont="1" applyBorder="1"/>
    <xf numFmtId="43" fontId="0" fillId="0" borderId="13" xfId="1" applyFont="1" applyBorder="1"/>
    <xf numFmtId="0" fontId="2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3" xfId="0" applyFont="1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" fillId="0" borderId="0" xfId="0" applyFont="1"/>
    <xf numFmtId="10" fontId="0" fillId="0" borderId="4" xfId="2" applyNumberFormat="1" applyFont="1" applyBorder="1"/>
    <xf numFmtId="10" fontId="0" fillId="0" borderId="22" xfId="2" applyNumberFormat="1" applyFont="1" applyBorder="1"/>
    <xf numFmtId="43" fontId="0" fillId="0" borderId="28" xfId="0" applyNumberFormat="1" applyBorder="1"/>
    <xf numFmtId="43" fontId="0" fillId="0" borderId="30" xfId="0" applyNumberFormat="1" applyBorder="1"/>
    <xf numFmtId="43" fontId="2" fillId="0" borderId="19" xfId="1" applyFont="1" applyBorder="1"/>
    <xf numFmtId="10" fontId="2" fillId="0" borderId="21" xfId="2" applyNumberFormat="1" applyFont="1" applyBorder="1"/>
    <xf numFmtId="43" fontId="2" fillId="0" borderId="29" xfId="0" applyNumberFormat="1" applyFont="1" applyBorder="1"/>
    <xf numFmtId="10" fontId="0" fillId="0" borderId="18" xfId="2" applyNumberFormat="1" applyFont="1" applyBorder="1"/>
    <xf numFmtId="10" fontId="0" fillId="0" borderId="31" xfId="2" applyNumberFormat="1" applyFont="1" applyBorder="1"/>
    <xf numFmtId="10" fontId="2" fillId="0" borderId="20" xfId="2" applyNumberFormat="1" applyFont="1" applyBorder="1"/>
    <xf numFmtId="0" fontId="2" fillId="2" borderId="26" xfId="0" applyFont="1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16" xfId="0" applyFill="1" applyBorder="1"/>
    <xf numFmtId="0" fontId="0" fillId="2" borderId="18" xfId="0" applyFill="1" applyBorder="1"/>
    <xf numFmtId="0" fontId="0" fillId="2" borderId="14" xfId="0" applyFill="1" applyBorder="1"/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workbookViewId="0">
      <selection activeCell="M37" sqref="M37"/>
    </sheetView>
  </sheetViews>
  <sheetFormatPr baseColWidth="10" defaultRowHeight="15" x14ac:dyDescent="0.25"/>
  <cols>
    <col min="1" max="1" width="2.85546875" customWidth="1"/>
    <col min="2" max="2" width="7.42578125" customWidth="1"/>
    <col min="3" max="3" width="45.7109375" customWidth="1"/>
    <col min="4" max="4" width="14.28515625" customWidth="1"/>
    <col min="7" max="7" width="14.28515625" customWidth="1"/>
  </cols>
  <sheetData>
    <row r="1" spans="1:11" ht="26.25" x14ac:dyDescent="0.4">
      <c r="A1" s="19" t="s">
        <v>1</v>
      </c>
    </row>
    <row r="3" spans="1:11" x14ac:dyDescent="0.25">
      <c r="B3" s="1" t="s">
        <v>0</v>
      </c>
      <c r="C3" t="s">
        <v>13</v>
      </c>
    </row>
    <row r="4" spans="1:11" ht="15.75" thickBot="1" x14ac:dyDescent="0.3"/>
    <row r="5" spans="1:11" x14ac:dyDescent="0.25">
      <c r="C5" s="38" t="s">
        <v>2</v>
      </c>
      <c r="D5" s="4" t="s">
        <v>6</v>
      </c>
      <c r="E5" s="5"/>
      <c r="F5" s="6"/>
      <c r="G5" s="4" t="s">
        <v>7</v>
      </c>
      <c r="H5" s="5"/>
      <c r="I5" s="5"/>
      <c r="J5" s="14" t="s">
        <v>8</v>
      </c>
      <c r="K5" s="15"/>
    </row>
    <row r="6" spans="1:11" x14ac:dyDescent="0.25">
      <c r="C6" s="39"/>
      <c r="D6" s="7" t="s">
        <v>3</v>
      </c>
      <c r="E6" s="2" t="s">
        <v>4</v>
      </c>
      <c r="F6" s="8" t="s">
        <v>5</v>
      </c>
      <c r="G6" s="7" t="s">
        <v>3</v>
      </c>
      <c r="H6" s="2" t="s">
        <v>4</v>
      </c>
      <c r="I6" s="3" t="s">
        <v>5</v>
      </c>
      <c r="J6" s="12" t="s">
        <v>3</v>
      </c>
      <c r="K6" s="13" t="s">
        <v>4</v>
      </c>
    </row>
    <row r="7" spans="1:11" x14ac:dyDescent="0.25">
      <c r="C7" s="16" t="s">
        <v>9</v>
      </c>
      <c r="D7" s="9">
        <v>25000</v>
      </c>
      <c r="E7" s="20">
        <f>IFERROR(D7/D11,0)</f>
        <v>5.8112505811250582E-2</v>
      </c>
      <c r="F7" s="34"/>
      <c r="G7" s="9">
        <v>15000</v>
      </c>
      <c r="H7" s="20">
        <f>IFERROR(G7/G11,0)</f>
        <v>4.716981132075472E-2</v>
      </c>
      <c r="I7" s="31"/>
      <c r="J7" s="22">
        <f>D7-G7</f>
        <v>10000</v>
      </c>
      <c r="K7" s="27">
        <f>IFERROR(J7/G7,0)</f>
        <v>0.66666666666666663</v>
      </c>
    </row>
    <row r="8" spans="1:11" x14ac:dyDescent="0.25">
      <c r="C8" s="17" t="s">
        <v>10</v>
      </c>
      <c r="D8" s="10">
        <v>5200</v>
      </c>
      <c r="E8" s="21">
        <f>IFERROR(D8/D11,0)</f>
        <v>1.208740120874012E-2</v>
      </c>
      <c r="F8" s="35"/>
      <c r="G8" s="10">
        <v>3000</v>
      </c>
      <c r="H8" s="21">
        <f>IFERROR(G8/G11,0)</f>
        <v>9.433962264150943E-3</v>
      </c>
      <c r="I8" s="32"/>
      <c r="J8" s="22">
        <f t="shared" ref="J8:J10" si="0">D8-G8</f>
        <v>2200</v>
      </c>
      <c r="K8" s="27">
        <f t="shared" ref="K8:K10" si="1">IFERROR(J8/G8,0)</f>
        <v>0.73333333333333328</v>
      </c>
    </row>
    <row r="9" spans="1:11" x14ac:dyDescent="0.25">
      <c r="C9" s="17" t="s">
        <v>11</v>
      </c>
      <c r="D9" s="10">
        <v>350000</v>
      </c>
      <c r="E9" s="21">
        <f>IFERROR(D9/D11,0)</f>
        <v>0.81357508135750811</v>
      </c>
      <c r="F9" s="35"/>
      <c r="G9" s="10">
        <v>275000</v>
      </c>
      <c r="H9" s="21">
        <f>IFERROR(G9/G11,0)</f>
        <v>0.86477987421383651</v>
      </c>
      <c r="I9" s="32"/>
      <c r="J9" s="22">
        <f t="shared" si="0"/>
        <v>75000</v>
      </c>
      <c r="K9" s="27">
        <f t="shared" si="1"/>
        <v>0.27272727272727271</v>
      </c>
    </row>
    <row r="10" spans="1:11" x14ac:dyDescent="0.25">
      <c r="C10" s="18" t="s">
        <v>12</v>
      </c>
      <c r="D10" s="11">
        <v>50000</v>
      </c>
      <c r="E10" s="21">
        <f>IFERROR(D10/D11,0)</f>
        <v>0.11622501162250116</v>
      </c>
      <c r="F10" s="36"/>
      <c r="G10" s="11">
        <v>25000</v>
      </c>
      <c r="H10" s="21">
        <f>IFERROR(G10/G11,0)</f>
        <v>7.8616352201257858E-2</v>
      </c>
      <c r="I10" s="33"/>
      <c r="J10" s="23">
        <f t="shared" si="0"/>
        <v>25000</v>
      </c>
      <c r="K10" s="28">
        <f t="shared" si="1"/>
        <v>1</v>
      </c>
    </row>
    <row r="11" spans="1:11" ht="15.75" thickBot="1" x14ac:dyDescent="0.3">
      <c r="C11" s="37" t="s">
        <v>14</v>
      </c>
      <c r="D11" s="24">
        <f>SUM(D7:D10)</f>
        <v>430200</v>
      </c>
      <c r="E11" s="25">
        <f>SUM(E7:E10)</f>
        <v>1</v>
      </c>
      <c r="F11" s="29">
        <v>0.15</v>
      </c>
      <c r="G11" s="24">
        <f>SUM(G7:G10)</f>
        <v>318000</v>
      </c>
      <c r="H11" s="25">
        <f>SUM(H7:H10)</f>
        <v>1</v>
      </c>
      <c r="I11" s="29">
        <v>0.115</v>
      </c>
      <c r="J11" s="26">
        <f>SUM(J7:J10)</f>
        <v>112200</v>
      </c>
      <c r="K11" s="30"/>
    </row>
    <row r="14" spans="1:11" x14ac:dyDescent="0.25">
      <c r="B14" s="1" t="s">
        <v>0</v>
      </c>
      <c r="C14" t="s">
        <v>15</v>
      </c>
    </row>
    <row r="15" spans="1:11" ht="15.75" thickBot="1" x14ac:dyDescent="0.3"/>
    <row r="16" spans="1:11" x14ac:dyDescent="0.25">
      <c r="C16" s="38" t="s">
        <v>2</v>
      </c>
      <c r="D16" s="4" t="s">
        <v>6</v>
      </c>
      <c r="E16" s="5"/>
      <c r="F16" s="6"/>
      <c r="G16" s="4" t="s">
        <v>7</v>
      </c>
      <c r="H16" s="5"/>
      <c r="I16" s="5"/>
      <c r="J16" s="14" t="s">
        <v>8</v>
      </c>
      <c r="K16" s="15"/>
    </row>
    <row r="17" spans="3:11" x14ac:dyDescent="0.25">
      <c r="C17" s="39"/>
      <c r="D17" s="7" t="s">
        <v>3</v>
      </c>
      <c r="E17" s="2" t="s">
        <v>4</v>
      </c>
      <c r="F17" s="8" t="s">
        <v>5</v>
      </c>
      <c r="G17" s="7" t="s">
        <v>3</v>
      </c>
      <c r="H17" s="2" t="s">
        <v>4</v>
      </c>
      <c r="I17" s="3" t="s">
        <v>5</v>
      </c>
      <c r="J17" s="12" t="s">
        <v>3</v>
      </c>
      <c r="K17" s="13" t="s">
        <v>4</v>
      </c>
    </row>
    <row r="18" spans="3:11" x14ac:dyDescent="0.25">
      <c r="C18" s="16" t="s">
        <v>16</v>
      </c>
      <c r="D18" s="9">
        <v>128000</v>
      </c>
      <c r="E18" s="20">
        <f>IFERROR(D18/D22,0)</f>
        <v>0.35164835164835168</v>
      </c>
      <c r="F18" s="34"/>
      <c r="G18" s="9">
        <v>175000</v>
      </c>
      <c r="H18" s="20">
        <f>IFERROR(G18/G22,0)</f>
        <v>0.76419213973799127</v>
      </c>
      <c r="I18" s="31"/>
      <c r="J18" s="22">
        <f>D18-G18</f>
        <v>-47000</v>
      </c>
      <c r="K18" s="27">
        <f>IFERROR(J18/G18,0)</f>
        <v>-0.26857142857142857</v>
      </c>
    </row>
    <row r="19" spans="3:11" x14ac:dyDescent="0.25">
      <c r="C19" s="17" t="s">
        <v>17</v>
      </c>
      <c r="D19" s="10">
        <v>236000</v>
      </c>
      <c r="E19" s="21">
        <f>IFERROR(D19/D22,0)</f>
        <v>0.64835164835164838</v>
      </c>
      <c r="F19" s="35"/>
      <c r="G19" s="10">
        <v>54000</v>
      </c>
      <c r="H19" s="21">
        <f>IFERROR(G19/G22,0)</f>
        <v>0.23580786026200873</v>
      </c>
      <c r="I19" s="32"/>
      <c r="J19" s="22">
        <f t="shared" ref="J19:J21" si="2">D19-G19</f>
        <v>182000</v>
      </c>
      <c r="K19" s="27">
        <f t="shared" ref="K19:K21" si="3">IFERROR(J19/G19,0)</f>
        <v>3.3703703703703702</v>
      </c>
    </row>
    <row r="20" spans="3:11" x14ac:dyDescent="0.25">
      <c r="C20" s="17"/>
      <c r="D20" s="10"/>
      <c r="E20" s="21">
        <f>IFERROR(D20/D22,0)</f>
        <v>0</v>
      </c>
      <c r="F20" s="35"/>
      <c r="G20" s="10"/>
      <c r="H20" s="21">
        <f>IFERROR(G20/G22,0)</f>
        <v>0</v>
      </c>
      <c r="I20" s="32"/>
      <c r="J20" s="22">
        <f t="shared" si="2"/>
        <v>0</v>
      </c>
      <c r="K20" s="27">
        <f t="shared" si="3"/>
        <v>0</v>
      </c>
    </row>
    <row r="21" spans="3:11" x14ac:dyDescent="0.25">
      <c r="C21" s="18"/>
      <c r="D21" s="11"/>
      <c r="E21" s="21">
        <f>IFERROR(D21/D22,0)</f>
        <v>0</v>
      </c>
      <c r="F21" s="36"/>
      <c r="G21" s="11"/>
      <c r="H21" s="21">
        <f>IFERROR(G21/G22,0)</f>
        <v>0</v>
      </c>
      <c r="I21" s="33"/>
      <c r="J21" s="23">
        <f t="shared" si="2"/>
        <v>0</v>
      </c>
      <c r="K21" s="28">
        <f t="shared" si="3"/>
        <v>0</v>
      </c>
    </row>
    <row r="22" spans="3:11" ht="15.75" thickBot="1" x14ac:dyDescent="0.3">
      <c r="C22" s="37" t="s">
        <v>14</v>
      </c>
      <c r="D22" s="24">
        <f>SUM(D18:D21)</f>
        <v>364000</v>
      </c>
      <c r="E22" s="25">
        <f>SUM(E18:E21)</f>
        <v>1</v>
      </c>
      <c r="F22" s="29">
        <v>0.35</v>
      </c>
      <c r="G22" s="24">
        <f>SUM(G18:G21)</f>
        <v>229000</v>
      </c>
      <c r="H22" s="25">
        <f>SUM(H18:H21)</f>
        <v>1</v>
      </c>
      <c r="I22" s="29">
        <v>0.28000000000000003</v>
      </c>
      <c r="J22" s="26">
        <f>SUM(J18:J21)</f>
        <v>135000</v>
      </c>
      <c r="K22" s="30"/>
    </row>
  </sheetData>
  <mergeCells count="2">
    <mergeCell ref="C5:C6"/>
    <mergeCell ref="C16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GONZALES ROMERO</dc:creator>
  <cp:lastModifiedBy>SERGIO GONZALES ROMERO</cp:lastModifiedBy>
  <dcterms:created xsi:type="dcterms:W3CDTF">2024-01-28T18:47:23Z</dcterms:created>
  <dcterms:modified xsi:type="dcterms:W3CDTF">2024-02-12T03:04:06Z</dcterms:modified>
</cp:coreProperties>
</file>